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https://rowdeparishcouncil-my.sharepoint.com/personal/teklahicks_rowdeparishcouncil_onmicrosoft_com/Documents/Documents/"/>
    </mc:Choice>
  </mc:AlternateContent>
  <xr:revisionPtr revIDLastSave="1" documentId="8_{8898433B-96CA-4A13-95EB-9CB79CD7FB7B}" xr6:coauthVersionLast="47" xr6:coauthVersionMax="47" xr10:uidLastSave="{DE43F221-36BB-4923-8BE8-8A7B80A186F0}"/>
  <bookViews>
    <workbookView xWindow="-110" yWindow="-110" windowWidth="19420" windowHeight="10300" firstSheet="1" activeTab="1" xr2:uid="{00000000-000D-0000-FFFF-FFFF00000000}"/>
  </bookViews>
  <sheets>
    <sheet name="Attendance 2025-26" sheetId="1" r:id="rId1"/>
    <sheet name="Attendance 2026-27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2" l="1"/>
  <c r="E22" i="2"/>
  <c r="D22" i="2"/>
  <c r="C22" i="2"/>
  <c r="B22" i="2"/>
  <c r="Q21" i="2"/>
  <c r="P21" i="2"/>
  <c r="O21" i="2"/>
  <c r="N21" i="2"/>
  <c r="Q20" i="2"/>
  <c r="P20" i="2"/>
  <c r="O20" i="2"/>
  <c r="N20" i="2"/>
  <c r="Q19" i="2"/>
  <c r="P19" i="2"/>
  <c r="O19" i="2"/>
  <c r="N19" i="2"/>
  <c r="Q18" i="2"/>
  <c r="P18" i="2"/>
  <c r="O18" i="2"/>
  <c r="N18" i="2"/>
  <c r="Q17" i="2"/>
  <c r="P17" i="2"/>
  <c r="O17" i="2"/>
  <c r="N17" i="2"/>
  <c r="Q16" i="2"/>
  <c r="P16" i="2"/>
  <c r="O16" i="2"/>
  <c r="N16" i="2"/>
  <c r="Q15" i="2"/>
  <c r="P15" i="2"/>
  <c r="O15" i="2"/>
  <c r="N15" i="2"/>
  <c r="Q14" i="2"/>
  <c r="P14" i="2"/>
  <c r="O14" i="2"/>
  <c r="N14" i="2"/>
  <c r="Q13" i="2"/>
  <c r="P13" i="2"/>
  <c r="O13" i="2"/>
  <c r="N13" i="2"/>
  <c r="Q12" i="2"/>
  <c r="P12" i="2"/>
  <c r="O12" i="2"/>
  <c r="N12" i="2"/>
  <c r="Q11" i="2"/>
  <c r="P11" i="2"/>
  <c r="O11" i="2"/>
  <c r="N11" i="2"/>
  <c r="F7" i="2"/>
  <c r="E7" i="2"/>
  <c r="D7" i="2"/>
  <c r="B7" i="2"/>
  <c r="A7" i="2"/>
  <c r="M22" i="1"/>
  <c r="L22" i="1"/>
  <c r="K22" i="1"/>
  <c r="J22" i="1"/>
  <c r="I22" i="1"/>
  <c r="H22" i="1"/>
  <c r="G22" i="1"/>
  <c r="F22" i="1"/>
  <c r="E22" i="1"/>
  <c r="D22" i="1"/>
  <c r="C22" i="1"/>
  <c r="Q21" i="1"/>
  <c r="P21" i="1"/>
  <c r="O21" i="1"/>
  <c r="R21" i="1" s="1"/>
  <c r="N21" i="1"/>
  <c r="Q20" i="1"/>
  <c r="P20" i="1"/>
  <c r="O20" i="1"/>
  <c r="R20" i="1" s="1"/>
  <c r="N20" i="1"/>
  <c r="Q19" i="1"/>
  <c r="P19" i="1"/>
  <c r="O19" i="1"/>
  <c r="R19" i="1" s="1"/>
  <c r="N19" i="1"/>
  <c r="Q18" i="1"/>
  <c r="P18" i="1"/>
  <c r="O18" i="1"/>
  <c r="R18" i="1" s="1"/>
  <c r="N18" i="1"/>
  <c r="Q17" i="1"/>
  <c r="P17" i="1"/>
  <c r="O17" i="1"/>
  <c r="R17" i="1" s="1"/>
  <c r="N17" i="1"/>
  <c r="R16" i="1"/>
  <c r="Q16" i="1"/>
  <c r="P16" i="1"/>
  <c r="O16" i="1"/>
  <c r="N16" i="1"/>
  <c r="Q15" i="1"/>
  <c r="P15" i="1"/>
  <c r="O15" i="1"/>
  <c r="R15" i="1" s="1"/>
  <c r="N15" i="1"/>
  <c r="Q14" i="1"/>
  <c r="P14" i="1"/>
  <c r="O14" i="1"/>
  <c r="R14" i="1" s="1"/>
  <c r="N14" i="1"/>
  <c r="Q13" i="1"/>
  <c r="P13" i="1"/>
  <c r="O13" i="1"/>
  <c r="R13" i="1" s="1"/>
  <c r="N13" i="1"/>
  <c r="Q12" i="1"/>
  <c r="P12" i="1"/>
  <c r="O12" i="1"/>
  <c r="R12" i="1" s="1"/>
  <c r="D7" i="1" s="1"/>
  <c r="N12" i="1"/>
  <c r="Q11" i="1"/>
  <c r="P11" i="1"/>
  <c r="O11" i="1"/>
  <c r="R11" i="1" s="1"/>
  <c r="N11" i="1"/>
  <c r="C7" i="1"/>
  <c r="B7" i="1"/>
  <c r="R21" i="2" l="1"/>
  <c r="R20" i="2"/>
  <c r="R19" i="2"/>
  <c r="R18" i="2"/>
  <c r="R17" i="2"/>
  <c r="R16" i="2"/>
  <c r="R15" i="2"/>
  <c r="R14" i="2"/>
  <c r="R13" i="2"/>
  <c r="R12" i="2"/>
  <c r="C7" i="2" s="1"/>
  <c r="R11" i="2"/>
  <c r="G7" i="1"/>
  <c r="F7" i="1"/>
  <c r="E7" i="1"/>
</calcChain>
</file>

<file path=xl/sharedStrings.xml><?xml version="1.0" encoding="utf-8"?>
<sst xmlns="http://schemas.openxmlformats.org/spreadsheetml/2006/main" count="281" uniqueCount="65">
  <si>
    <t>ROWDE PARISH COUNCIL - CIVIC YEAR 2025-26 ATTENDANCE REGISTER</t>
  </si>
  <si>
    <t>Municipal Year: April 2025 – March 2026 | Published for Public Transparency</t>
  </si>
  <si>
    <t>Generated: 2026-09-01 | Prepared by Interim Administrative Support</t>
  </si>
  <si>
    <t>SUMMARY STATISTICS (AUTOMATED)</t>
  </si>
  <si>
    <t>STATUS LEGEND &amp; KEY</t>
  </si>
  <si>
    <t>P</t>
  </si>
  <si>
    <t>Present</t>
  </si>
  <si>
    <t>Total Meetings</t>
  </si>
  <si>
    <t>Active Members</t>
  </si>
  <si>
    <t>Overall Attendance %</t>
  </si>
  <si>
    <t>Total Present</t>
  </si>
  <si>
    <t>Total Apologies</t>
  </si>
  <si>
    <t>Total Absent</t>
  </si>
  <si>
    <t>A</t>
  </si>
  <si>
    <t>Apologies (Approved)</t>
  </si>
  <si>
    <t>X</t>
  </si>
  <si>
    <t>Absent (No Apology)</t>
  </si>
  <si>
    <t>R</t>
  </si>
  <si>
    <t>Not in Office / Resigned</t>
  </si>
  <si>
    <t>ID</t>
  </si>
  <si>
    <t>Councillor Name</t>
  </si>
  <si>
    <t>02-Apr-25 (General)</t>
  </si>
  <si>
    <t>14-May-25 (Annual)</t>
  </si>
  <si>
    <t>11-Jun-25 (General)</t>
  </si>
  <si>
    <t>20-Aug-25 (General)</t>
  </si>
  <si>
    <t>10-Sep-25 (General)</t>
  </si>
  <si>
    <t>08-Oct-25 (General)</t>
  </si>
  <si>
    <t>12-Nov-25 (General)</t>
  </si>
  <si>
    <t>01-Dec-25 (Extraordinary)</t>
  </si>
  <si>
    <t>10-Dec-25
(General)</t>
  </si>
  <si>
    <t>11-Feb-26
(General)</t>
  </si>
  <si>
    <t>11-Mar-26 (General)</t>
  </si>
  <si>
    <t>Eligible Meetings</t>
  </si>
  <si>
    <t>Meetings Attended</t>
  </si>
  <si>
    <t>Apologies Sent</t>
  </si>
  <si>
    <t>Absent No Apology</t>
  </si>
  <si>
    <t>Attendance Rate (%)</t>
  </si>
  <si>
    <t>Cllr Lisa Wills (Chair)</t>
  </si>
  <si>
    <t>Cllr Tom Lines (Vice-Chair)</t>
  </si>
  <si>
    <t>Cllr Elaine Watt</t>
  </si>
  <si>
    <t>Cllr Sarah Rigby</t>
  </si>
  <si>
    <t>Cllr Ross Carine</t>
  </si>
  <si>
    <t>Cllr John Dalley</t>
  </si>
  <si>
    <t>Cllr Shane Skelhorn</t>
  </si>
  <si>
    <t>Cllr Stuart Taylor</t>
  </si>
  <si>
    <t>Cllr Chris Greenwood</t>
  </si>
  <si>
    <t>Cllr Josh Wills</t>
  </si>
  <si>
    <t>Cllr Mark Somerville</t>
  </si>
  <si>
    <t>Meeting Attendance Summary</t>
  </si>
  <si>
    <t>ROWDE PARISH COUNCIL - CIVIC YEAR 2026-27 ATTENDANCE REGISTER</t>
  </si>
  <si>
    <t>Rowde Councillor attendance 2026-27</t>
  </si>
  <si>
    <t xml:space="preserve"> April 2026 – March 2027 | Published for Public Transparency</t>
  </si>
  <si>
    <t>SUMMARY STATISTICS &amp; KPI DASHBOARD (AUTOMATED)</t>
  </si>
  <si>
    <t>08-Apr-26 (General)</t>
  </si>
  <si>
    <t>13-May-26 (Annual)</t>
  </si>
  <si>
    <t>10-Jun-26 (General)</t>
  </si>
  <si>
    <t>08-Jul-26 (General)</t>
  </si>
  <si>
    <t>12-Aug-26 (Extraordinary)</t>
  </si>
  <si>
    <t>Sep-26 (Upcoming)</t>
  </si>
  <si>
    <t>Oct-26 (Upcoming)</t>
  </si>
  <si>
    <t>Nov-26 (Upcoming)</t>
  </si>
  <si>
    <t>Dec-26 (Upcoming)</t>
  </si>
  <si>
    <t>Jan-27 (Upcoming)</t>
  </si>
  <si>
    <t>Feb-27 (Upcoming)</t>
  </si>
  <si>
    <t>Mar-27 (Upcoming)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</si>
</sst>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>
    <font>
      <sz val="11"/>
      <color theme="1"/>
      <name val="Calibri"/>
      <family val="2"/>
      <scheme val="minor"/>
    </font>
    <font>
      <b/>
      <sz val="16"/>
      <color rgb="FF1F4E79"/>
      <name val="Calibri"/>
      <family val="2"/>
    </font>
    <font>
      <i/>
      <sz val="11"/>
      <color rgb="FF595959"/>
      <name val="Calibri"/>
      <family val="2"/>
    </font>
    <font>
      <b/>
      <sz val="11"/>
      <color rgb="FFFFFFFF"/>
      <name val="Calibri"/>
      <family val="2"/>
    </font>
    <font>
      <b/>
      <sz val="10"/>
      <name val="Calibri"/>
      <family val="2"/>
    </font>
    <font>
      <b/>
      <sz val="10"/>
      <color rgb="FF385723"/>
      <name val="Calibri"/>
      <family val="2"/>
    </font>
    <font>
      <sz val="10"/>
      <name val="Calibri"/>
      <family val="2"/>
    </font>
    <font>
      <b/>
      <sz val="10"/>
      <color rgb="FF7F6000"/>
      <name val="Calibri"/>
      <family val="2"/>
    </font>
    <font>
      <b/>
      <sz val="10"/>
      <color rgb="FFC00000"/>
      <name val="Calibri"/>
      <family val="2"/>
    </font>
    <font>
      <i/>
      <sz val="10"/>
      <color rgb="FF7F7F7F"/>
      <name val="Calibri"/>
      <family val="2"/>
    </font>
    <font>
      <b/>
      <sz val="10"/>
      <color rgb="FFFFFFFF"/>
      <name val="Calibri"/>
      <family val="2"/>
    </font>
    <font>
      <b/>
      <sz val="11"/>
      <color rgb="FF385723"/>
      <name val="Calibri"/>
      <family val="2"/>
    </font>
    <font>
      <b/>
      <sz val="11"/>
      <color rgb="FF7F6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  <fill>
      <patternFill patternType="solid">
        <fgColor rgb="FFFCE4D6"/>
        <bgColor rgb="FFFCE4D6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1F4E79"/>
      </top>
      <bottom style="double">
        <color rgb="FF1F4E79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/>
    </xf>
    <xf numFmtId="164" fontId="4" fillId="7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/>
    </xf>
    <xf numFmtId="164" fontId="4" fillId="6" borderId="1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4" fillId="0" borderId="2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2"/>
  <sheetViews>
    <sheetView workbookViewId="0">
      <pane xSplit="2" ySplit="10" topLeftCell="C11" activePane="bottomRight" state="frozen"/>
      <selection pane="bottomRight"/>
      <selection pane="bottomLeft"/>
      <selection pane="topRight"/>
    </sheetView>
  </sheetViews>
  <sheetFormatPr defaultRowHeight="14.45"/>
  <cols>
    <col min="1" max="1" width="10" customWidth="1"/>
    <col min="2" max="2" width="28" customWidth="1"/>
    <col min="3" max="10" width="63" customWidth="1"/>
    <col min="11" max="12" width="15" customWidth="1"/>
    <col min="13" max="15" width="25" customWidth="1"/>
    <col min="16" max="16" width="23" customWidth="1"/>
  </cols>
  <sheetData>
    <row r="1" spans="1:18" ht="21">
      <c r="B1" s="1" t="s">
        <v>0</v>
      </c>
    </row>
    <row r="2" spans="1:18">
      <c r="B2" s="2" t="s">
        <v>1</v>
      </c>
    </row>
    <row r="3" spans="1:18">
      <c r="B3" s="2" t="s">
        <v>2</v>
      </c>
    </row>
    <row r="5" spans="1:18">
      <c r="B5" s="26" t="s">
        <v>3</v>
      </c>
      <c r="C5" s="27"/>
      <c r="D5" s="27"/>
      <c r="E5" s="27"/>
      <c r="F5" s="27"/>
      <c r="G5" s="27"/>
      <c r="I5" s="3" t="s">
        <v>4</v>
      </c>
      <c r="M5" s="4" t="s">
        <v>5</v>
      </c>
      <c r="N5" s="5" t="s">
        <v>6</v>
      </c>
    </row>
    <row r="6" spans="1:18"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M6" s="7" t="s">
        <v>13</v>
      </c>
      <c r="N6" s="5" t="s">
        <v>14</v>
      </c>
    </row>
    <row r="7" spans="1:18">
      <c r="B7" s="8">
        <f>COUNTA(C11:M11)</f>
        <v>11</v>
      </c>
      <c r="C7" s="8">
        <f>COUNTA(B12:B22)</f>
        <v>11</v>
      </c>
      <c r="D7" s="9">
        <f>AVERAGE(R12:R22)</f>
        <v>0.86662337662337663</v>
      </c>
      <c r="E7" s="8">
        <f>COUNTIF(C12:M22, "P")</f>
        <v>82</v>
      </c>
      <c r="F7" s="8">
        <f>COUNTIF(C12:M22, "A")</f>
        <v>10</v>
      </c>
      <c r="G7" s="8">
        <f>COUNTIF(C12:M22, "X")</f>
        <v>4</v>
      </c>
      <c r="M7" s="10" t="s">
        <v>15</v>
      </c>
      <c r="N7" s="5" t="s">
        <v>16</v>
      </c>
    </row>
    <row r="8" spans="1:18">
      <c r="M8" s="11" t="s">
        <v>17</v>
      </c>
      <c r="N8" s="5" t="s">
        <v>18</v>
      </c>
    </row>
    <row r="10" spans="1:18" ht="27.95" customHeight="1">
      <c r="A10" s="12" t="s">
        <v>19</v>
      </c>
      <c r="B10" s="12" t="s">
        <v>20</v>
      </c>
      <c r="C10" s="12" t="s">
        <v>21</v>
      </c>
      <c r="D10" s="12" t="s">
        <v>22</v>
      </c>
      <c r="E10" s="12" t="s">
        <v>23</v>
      </c>
      <c r="F10" s="12" t="s">
        <v>24</v>
      </c>
      <c r="G10" s="12" t="s">
        <v>25</v>
      </c>
      <c r="H10" s="12" t="s">
        <v>26</v>
      </c>
      <c r="I10" s="12" t="s">
        <v>27</v>
      </c>
      <c r="J10" s="12" t="s">
        <v>28</v>
      </c>
      <c r="K10" s="12" t="s">
        <v>29</v>
      </c>
      <c r="L10" s="12" t="s">
        <v>30</v>
      </c>
      <c r="M10" s="12" t="s">
        <v>31</v>
      </c>
      <c r="N10" s="12" t="s">
        <v>32</v>
      </c>
      <c r="O10" s="12" t="s">
        <v>33</v>
      </c>
      <c r="P10" s="12" t="s">
        <v>34</v>
      </c>
      <c r="Q10" s="12" t="s">
        <v>35</v>
      </c>
      <c r="R10" s="12" t="s">
        <v>36</v>
      </c>
    </row>
    <row r="11" spans="1:18" ht="20.100000000000001" customHeight="1">
      <c r="A11" s="13">
        <v>1</v>
      </c>
      <c r="B11" s="14" t="s">
        <v>37</v>
      </c>
      <c r="C11" s="4" t="s">
        <v>5</v>
      </c>
      <c r="D11" s="4" t="s">
        <v>5</v>
      </c>
      <c r="E11" s="4" t="s">
        <v>5</v>
      </c>
      <c r="F11" s="4" t="s">
        <v>5</v>
      </c>
      <c r="G11" s="4" t="s">
        <v>5</v>
      </c>
      <c r="H11" s="4" t="s">
        <v>5</v>
      </c>
      <c r="I11" s="4" t="s">
        <v>5</v>
      </c>
      <c r="J11" s="4" t="s">
        <v>5</v>
      </c>
      <c r="K11" s="24" t="s">
        <v>5</v>
      </c>
      <c r="L11" s="24" t="s">
        <v>5</v>
      </c>
      <c r="M11" s="4" t="s">
        <v>5</v>
      </c>
      <c r="N11" s="13">
        <f t="shared" ref="N11:N21" si="0">COUNTIF(C11:M11, "&lt;&gt;R")</f>
        <v>11</v>
      </c>
      <c r="O11" s="13">
        <f t="shared" ref="O11:O21" si="1">COUNTIF(C11:M11, "P")</f>
        <v>11</v>
      </c>
      <c r="P11" s="13">
        <f t="shared" ref="P11:P21" si="2">COUNTIF(C11:M11, "A")</f>
        <v>0</v>
      </c>
      <c r="Q11" s="13">
        <f t="shared" ref="Q11:Q21" si="3">COUNTIF(C11:M11, "X")</f>
        <v>0</v>
      </c>
      <c r="R11" s="15">
        <f t="shared" ref="R11:R21" si="4">IFERROR(O11/N11, 0)</f>
        <v>1</v>
      </c>
    </row>
    <row r="12" spans="1:18" ht="20.100000000000001" customHeight="1">
      <c r="A12" s="16">
        <v>2</v>
      </c>
      <c r="B12" s="17" t="s">
        <v>38</v>
      </c>
      <c r="C12" s="11" t="s">
        <v>17</v>
      </c>
      <c r="D12" s="4" t="s">
        <v>5</v>
      </c>
      <c r="E12" s="4" t="s">
        <v>5</v>
      </c>
      <c r="F12" s="4" t="s">
        <v>5</v>
      </c>
      <c r="G12" s="4" t="s">
        <v>5</v>
      </c>
      <c r="H12" s="4" t="s">
        <v>5</v>
      </c>
      <c r="I12" s="4" t="s">
        <v>5</v>
      </c>
      <c r="J12" s="4" t="s">
        <v>5</v>
      </c>
      <c r="K12" s="24" t="s">
        <v>5</v>
      </c>
      <c r="L12" s="24" t="s">
        <v>5</v>
      </c>
      <c r="M12" s="7" t="s">
        <v>13</v>
      </c>
      <c r="N12" s="16">
        <f t="shared" si="0"/>
        <v>10</v>
      </c>
      <c r="O12" s="16">
        <f t="shared" si="1"/>
        <v>9</v>
      </c>
      <c r="P12" s="16">
        <f t="shared" si="2"/>
        <v>1</v>
      </c>
      <c r="Q12" s="16">
        <f t="shared" si="3"/>
        <v>0</v>
      </c>
      <c r="R12" s="18">
        <f t="shared" si="4"/>
        <v>0.9</v>
      </c>
    </row>
    <row r="13" spans="1:18" ht="20.100000000000001" customHeight="1">
      <c r="A13" s="13">
        <v>3</v>
      </c>
      <c r="B13" s="14" t="s">
        <v>39</v>
      </c>
      <c r="C13" s="4" t="s">
        <v>5</v>
      </c>
      <c r="D13" s="4" t="s">
        <v>5</v>
      </c>
      <c r="E13" s="4" t="s">
        <v>5</v>
      </c>
      <c r="F13" s="4" t="s">
        <v>5</v>
      </c>
      <c r="G13" s="4" t="s">
        <v>5</v>
      </c>
      <c r="H13" s="4" t="s">
        <v>5</v>
      </c>
      <c r="I13" s="4" t="s">
        <v>5</v>
      </c>
      <c r="J13" s="7" t="s">
        <v>13</v>
      </c>
      <c r="K13" s="24" t="s">
        <v>5</v>
      </c>
      <c r="L13" s="24" t="s">
        <v>5</v>
      </c>
      <c r="M13" s="4" t="s">
        <v>5</v>
      </c>
      <c r="N13" s="13">
        <f t="shared" si="0"/>
        <v>11</v>
      </c>
      <c r="O13" s="13">
        <f t="shared" si="1"/>
        <v>10</v>
      </c>
      <c r="P13" s="13">
        <f t="shared" si="2"/>
        <v>1</v>
      </c>
      <c r="Q13" s="13">
        <f t="shared" si="3"/>
        <v>0</v>
      </c>
      <c r="R13" s="15">
        <f t="shared" si="4"/>
        <v>0.90909090909090906</v>
      </c>
    </row>
    <row r="14" spans="1:18" ht="20.100000000000001" customHeight="1">
      <c r="A14" s="16">
        <v>4</v>
      </c>
      <c r="B14" s="17" t="s">
        <v>40</v>
      </c>
      <c r="C14" s="4" t="s">
        <v>5</v>
      </c>
      <c r="D14" s="4" t="s">
        <v>5</v>
      </c>
      <c r="E14" s="4" t="s">
        <v>5</v>
      </c>
      <c r="F14" s="4" t="s">
        <v>5</v>
      </c>
      <c r="G14" s="4" t="s">
        <v>5</v>
      </c>
      <c r="H14" s="4" t="s">
        <v>5</v>
      </c>
      <c r="I14" s="4" t="s">
        <v>5</v>
      </c>
      <c r="J14" s="7" t="s">
        <v>13</v>
      </c>
      <c r="K14" s="24" t="s">
        <v>5</v>
      </c>
      <c r="L14" s="24" t="s">
        <v>5</v>
      </c>
      <c r="M14" s="4" t="s">
        <v>5</v>
      </c>
      <c r="N14" s="16">
        <f t="shared" si="0"/>
        <v>11</v>
      </c>
      <c r="O14" s="16">
        <f t="shared" si="1"/>
        <v>10</v>
      </c>
      <c r="P14" s="16">
        <f t="shared" si="2"/>
        <v>1</v>
      </c>
      <c r="Q14" s="16">
        <f t="shared" si="3"/>
        <v>0</v>
      </c>
      <c r="R14" s="18">
        <f t="shared" si="4"/>
        <v>0.90909090909090906</v>
      </c>
    </row>
    <row r="15" spans="1:18" ht="20.100000000000001" customHeight="1">
      <c r="A15" s="13">
        <v>5</v>
      </c>
      <c r="B15" s="14" t="s">
        <v>41</v>
      </c>
      <c r="C15" s="11" t="s">
        <v>17</v>
      </c>
      <c r="D15" s="11" t="s">
        <v>17</v>
      </c>
      <c r="E15" s="11" t="s">
        <v>17</v>
      </c>
      <c r="F15" s="11" t="s">
        <v>17</v>
      </c>
      <c r="G15" s="11" t="s">
        <v>17</v>
      </c>
      <c r="H15" s="4" t="s">
        <v>5</v>
      </c>
      <c r="I15" s="4" t="s">
        <v>5</v>
      </c>
      <c r="J15" s="4" t="s">
        <v>5</v>
      </c>
      <c r="K15" s="24" t="s">
        <v>5</v>
      </c>
      <c r="L15" s="24" t="s">
        <v>5</v>
      </c>
      <c r="M15" s="4" t="s">
        <v>5</v>
      </c>
      <c r="N15" s="13">
        <f t="shared" si="0"/>
        <v>6</v>
      </c>
      <c r="O15" s="13">
        <f t="shared" si="1"/>
        <v>6</v>
      </c>
      <c r="P15" s="13">
        <f t="shared" si="2"/>
        <v>0</v>
      </c>
      <c r="Q15" s="13">
        <f t="shared" si="3"/>
        <v>0</v>
      </c>
      <c r="R15" s="15">
        <f t="shared" si="4"/>
        <v>1</v>
      </c>
    </row>
    <row r="16" spans="1:18" ht="20.100000000000001" customHeight="1">
      <c r="A16" s="16">
        <v>6</v>
      </c>
      <c r="B16" s="17" t="s">
        <v>42</v>
      </c>
      <c r="C16" s="4" t="s">
        <v>5</v>
      </c>
      <c r="D16" s="4" t="s">
        <v>5</v>
      </c>
      <c r="E16" s="4" t="s">
        <v>5</v>
      </c>
      <c r="F16" s="4" t="s">
        <v>5</v>
      </c>
      <c r="G16" s="4" t="s">
        <v>5</v>
      </c>
      <c r="H16" s="4" t="s">
        <v>5</v>
      </c>
      <c r="I16" s="4" t="s">
        <v>5</v>
      </c>
      <c r="J16" s="4" t="s">
        <v>5</v>
      </c>
      <c r="K16" s="24" t="s">
        <v>5</v>
      </c>
      <c r="L16" s="24" t="s">
        <v>5</v>
      </c>
      <c r="M16" s="4" t="s">
        <v>5</v>
      </c>
      <c r="N16" s="16">
        <f t="shared" si="0"/>
        <v>11</v>
      </c>
      <c r="O16" s="16">
        <f t="shared" si="1"/>
        <v>11</v>
      </c>
      <c r="P16" s="16">
        <f t="shared" si="2"/>
        <v>0</v>
      </c>
      <c r="Q16" s="16">
        <f t="shared" si="3"/>
        <v>0</v>
      </c>
      <c r="R16" s="18">
        <f t="shared" si="4"/>
        <v>1</v>
      </c>
    </row>
    <row r="17" spans="1:18" ht="20.100000000000001" customHeight="1">
      <c r="A17" s="13">
        <v>7</v>
      </c>
      <c r="B17" s="14" t="s">
        <v>43</v>
      </c>
      <c r="C17" s="11" t="s">
        <v>17</v>
      </c>
      <c r="D17" s="11" t="s">
        <v>17</v>
      </c>
      <c r="E17" s="11" t="s">
        <v>17</v>
      </c>
      <c r="F17" s="11" t="s">
        <v>17</v>
      </c>
      <c r="G17" s="4" t="s">
        <v>5</v>
      </c>
      <c r="H17" s="4" t="s">
        <v>5</v>
      </c>
      <c r="I17" s="4" t="s">
        <v>5</v>
      </c>
      <c r="J17" s="4" t="s">
        <v>5</v>
      </c>
      <c r="K17" s="24" t="s">
        <v>5</v>
      </c>
      <c r="L17" s="24" t="s">
        <v>5</v>
      </c>
      <c r="M17" s="4" t="s">
        <v>5</v>
      </c>
      <c r="N17" s="13">
        <f t="shared" si="0"/>
        <v>7</v>
      </c>
      <c r="O17" s="13">
        <f t="shared" si="1"/>
        <v>7</v>
      </c>
      <c r="P17" s="13">
        <f t="shared" si="2"/>
        <v>0</v>
      </c>
      <c r="Q17" s="13">
        <f t="shared" si="3"/>
        <v>0</v>
      </c>
      <c r="R17" s="15">
        <f t="shared" si="4"/>
        <v>1</v>
      </c>
    </row>
    <row r="18" spans="1:18" ht="20.100000000000001" customHeight="1">
      <c r="A18" s="16">
        <v>8</v>
      </c>
      <c r="B18" s="17" t="s">
        <v>44</v>
      </c>
      <c r="C18" s="11" t="s">
        <v>17</v>
      </c>
      <c r="D18" s="11" t="s">
        <v>17</v>
      </c>
      <c r="E18" s="11" t="s">
        <v>17</v>
      </c>
      <c r="F18" s="11" t="s">
        <v>17</v>
      </c>
      <c r="G18" s="4" t="s">
        <v>5</v>
      </c>
      <c r="H18" s="4" t="s">
        <v>5</v>
      </c>
      <c r="I18" s="4" t="s">
        <v>5</v>
      </c>
      <c r="J18" s="4" t="s">
        <v>5</v>
      </c>
      <c r="K18" s="24" t="s">
        <v>5</v>
      </c>
      <c r="L18" s="25" t="s">
        <v>13</v>
      </c>
      <c r="M18" s="4" t="s">
        <v>5</v>
      </c>
      <c r="N18" s="16">
        <f t="shared" si="0"/>
        <v>7</v>
      </c>
      <c r="O18" s="16">
        <f t="shared" si="1"/>
        <v>6</v>
      </c>
      <c r="P18" s="16">
        <f t="shared" si="2"/>
        <v>1</v>
      </c>
      <c r="Q18" s="16">
        <f t="shared" si="3"/>
        <v>0</v>
      </c>
      <c r="R18" s="18">
        <f t="shared" si="4"/>
        <v>0.8571428571428571</v>
      </c>
    </row>
    <row r="19" spans="1:18" ht="20.100000000000001" customHeight="1">
      <c r="A19" s="13">
        <v>9</v>
      </c>
      <c r="B19" s="14" t="s">
        <v>45</v>
      </c>
      <c r="C19" s="4" t="s">
        <v>5</v>
      </c>
      <c r="D19" s="4" t="s">
        <v>5</v>
      </c>
      <c r="E19" s="4" t="s">
        <v>5</v>
      </c>
      <c r="F19" s="4" t="s">
        <v>5</v>
      </c>
      <c r="G19" s="4" t="s">
        <v>5</v>
      </c>
      <c r="H19" s="7" t="s">
        <v>13</v>
      </c>
      <c r="I19" s="7" t="s">
        <v>13</v>
      </c>
      <c r="J19" s="4" t="s">
        <v>5</v>
      </c>
      <c r="K19" s="24" t="s">
        <v>5</v>
      </c>
      <c r="L19" s="24" t="s">
        <v>5</v>
      </c>
      <c r="M19" s="4" t="s">
        <v>5</v>
      </c>
      <c r="N19" s="13">
        <f t="shared" si="0"/>
        <v>11</v>
      </c>
      <c r="O19" s="13">
        <f t="shared" si="1"/>
        <v>9</v>
      </c>
      <c r="P19" s="13">
        <f t="shared" si="2"/>
        <v>2</v>
      </c>
      <c r="Q19" s="13">
        <f t="shared" si="3"/>
        <v>0</v>
      </c>
      <c r="R19" s="15">
        <f t="shared" si="4"/>
        <v>0.81818181818181823</v>
      </c>
    </row>
    <row r="20" spans="1:18" ht="20.100000000000001" customHeight="1">
      <c r="A20" s="16">
        <v>10</v>
      </c>
      <c r="B20" s="17" t="s">
        <v>46</v>
      </c>
      <c r="C20" s="7" t="s">
        <v>13</v>
      </c>
      <c r="D20" s="4" t="s">
        <v>5</v>
      </c>
      <c r="E20" s="4" t="s">
        <v>5</v>
      </c>
      <c r="F20" s="4" t="s">
        <v>5</v>
      </c>
      <c r="G20" s="4" t="s">
        <v>5</v>
      </c>
      <c r="H20" s="4" t="s">
        <v>5</v>
      </c>
      <c r="I20" s="4" t="s">
        <v>5</v>
      </c>
      <c r="J20" s="4" t="s">
        <v>5</v>
      </c>
      <c r="K20" s="24" t="s">
        <v>5</v>
      </c>
      <c r="L20" s="24" t="s">
        <v>5</v>
      </c>
      <c r="M20" s="4" t="s">
        <v>5</v>
      </c>
      <c r="N20" s="16">
        <f t="shared" si="0"/>
        <v>11</v>
      </c>
      <c r="O20" s="16">
        <f t="shared" si="1"/>
        <v>10</v>
      </c>
      <c r="P20" s="16">
        <f t="shared" si="2"/>
        <v>1</v>
      </c>
      <c r="Q20" s="16">
        <f t="shared" si="3"/>
        <v>0</v>
      </c>
      <c r="R20" s="18">
        <f t="shared" si="4"/>
        <v>0.90909090909090906</v>
      </c>
    </row>
    <row r="21" spans="1:18" ht="20.100000000000001" customHeight="1">
      <c r="A21" s="13">
        <v>11</v>
      </c>
      <c r="B21" s="14" t="s">
        <v>47</v>
      </c>
      <c r="C21" s="4" t="s">
        <v>5</v>
      </c>
      <c r="D21" s="10" t="s">
        <v>15</v>
      </c>
      <c r="E21" s="7" t="s">
        <v>13</v>
      </c>
      <c r="F21" s="7" t="s">
        <v>13</v>
      </c>
      <c r="G21" s="10" t="s">
        <v>15</v>
      </c>
      <c r="H21" s="4" t="s">
        <v>5</v>
      </c>
      <c r="I21" s="4" t="s">
        <v>5</v>
      </c>
      <c r="J21" s="10" t="s">
        <v>15</v>
      </c>
      <c r="K21" s="25" t="s">
        <v>13</v>
      </c>
      <c r="L21" s="24" t="s">
        <v>5</v>
      </c>
      <c r="M21" s="10" t="s">
        <v>15</v>
      </c>
      <c r="N21" s="13">
        <f t="shared" si="0"/>
        <v>11</v>
      </c>
      <c r="O21" s="13">
        <f t="shared" si="1"/>
        <v>4</v>
      </c>
      <c r="P21" s="13">
        <f t="shared" si="2"/>
        <v>3</v>
      </c>
      <c r="Q21" s="13">
        <f t="shared" si="3"/>
        <v>4</v>
      </c>
      <c r="R21" s="15">
        <f t="shared" si="4"/>
        <v>0.36363636363636365</v>
      </c>
    </row>
    <row r="22" spans="1:18" ht="21.95" customHeight="1">
      <c r="A22" s="19"/>
      <c r="B22" s="20" t="s">
        <v>48</v>
      </c>
      <c r="C22" s="21">
        <f t="shared" ref="C22:M22" si="5">IFERROR(COUNTIF(C11:C21, "P") / COUNTIF(C11:C21, "&lt;&gt;R"), 0)</f>
        <v>0.8571428571428571</v>
      </c>
      <c r="D22" s="21">
        <f t="shared" si="5"/>
        <v>0.875</v>
      </c>
      <c r="E22" s="21">
        <f t="shared" si="5"/>
        <v>0.875</v>
      </c>
      <c r="F22" s="21">
        <f t="shared" si="5"/>
        <v>0.875</v>
      </c>
      <c r="G22" s="21">
        <f t="shared" si="5"/>
        <v>0.9</v>
      </c>
      <c r="H22" s="21">
        <f t="shared" si="5"/>
        <v>0.90909090909090906</v>
      </c>
      <c r="I22" s="21">
        <f t="shared" si="5"/>
        <v>0.90909090909090906</v>
      </c>
      <c r="J22" s="21">
        <f t="shared" si="5"/>
        <v>0.72727272727272729</v>
      </c>
      <c r="K22" s="21">
        <f t="shared" si="5"/>
        <v>0.90909090909090906</v>
      </c>
      <c r="L22" s="21">
        <f t="shared" si="5"/>
        <v>0.90909090909090906</v>
      </c>
      <c r="M22" s="21">
        <f t="shared" si="5"/>
        <v>0.81818181818181823</v>
      </c>
      <c r="N22" s="19"/>
      <c r="O22" s="19"/>
      <c r="P22" s="19"/>
      <c r="Q22" s="19"/>
      <c r="R22" s="19"/>
    </row>
  </sheetData>
  <mergeCells count="1">
    <mergeCell ref="B5:G5"/>
  </mergeCells>
  <pageMargins left="0.75" right="0.75" top="1" bottom="1" header="0.5" footer="0.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2"/>
  <sheetViews>
    <sheetView tabSelected="1" workbookViewId="0">
      <pane xSplit="1" ySplit="10" topLeftCell="B11" activePane="bottomRight" state="frozen"/>
      <selection pane="bottomRight" activeCell="B1" sqref="B1"/>
      <selection pane="bottomLeft"/>
      <selection pane="topRight"/>
    </sheetView>
  </sheetViews>
  <sheetFormatPr defaultRowHeight="14.45"/>
  <cols>
    <col min="1" max="1" width="28" customWidth="1"/>
    <col min="2" max="2" width="13.42578125" customWidth="1"/>
    <col min="3" max="3" width="17.85546875" customWidth="1"/>
    <col min="4" max="5" width="17.140625" customWidth="1"/>
    <col min="6" max="6" width="17.5703125" customWidth="1"/>
    <col min="7" max="7" width="16.85546875" customWidth="1"/>
    <col min="8" max="8" width="15.5703125" customWidth="1"/>
    <col min="9" max="9" width="15" customWidth="1"/>
    <col min="10" max="10" width="20" customWidth="1"/>
    <col min="11" max="11" width="27" customWidth="1"/>
    <col min="12" max="13" width="20" customWidth="1"/>
    <col min="14" max="14" width="49" customWidth="1"/>
    <col min="15" max="17" width="25" customWidth="1"/>
    <col min="18" max="18" width="23" customWidth="1"/>
  </cols>
  <sheetData>
    <row r="1" spans="1:18" ht="21">
      <c r="A1" s="1" t="s">
        <v>49</v>
      </c>
      <c r="B1" t="s">
        <v>50</v>
      </c>
    </row>
    <row r="2" spans="1:18">
      <c r="A2" s="2" t="s">
        <v>51</v>
      </c>
    </row>
    <row r="3" spans="1:18">
      <c r="A3" s="2"/>
    </row>
    <row r="5" spans="1:18">
      <c r="A5" s="26" t="s">
        <v>52</v>
      </c>
      <c r="B5" s="27"/>
      <c r="C5" s="27"/>
      <c r="D5" s="27"/>
      <c r="E5" s="27"/>
      <c r="F5" s="27"/>
      <c r="H5" s="3" t="s">
        <v>4</v>
      </c>
      <c r="J5" s="4" t="s">
        <v>5</v>
      </c>
      <c r="K5" s="5" t="s">
        <v>6</v>
      </c>
    </row>
    <row r="6" spans="1:18">
      <c r="A6" s="6" t="s">
        <v>7</v>
      </c>
      <c r="B6" s="6" t="s">
        <v>8</v>
      </c>
      <c r="C6" s="6" t="s">
        <v>9</v>
      </c>
      <c r="D6" s="6" t="s">
        <v>10</v>
      </c>
      <c r="E6" s="6" t="s">
        <v>11</v>
      </c>
      <c r="F6" s="6" t="s">
        <v>12</v>
      </c>
      <c r="J6" s="7" t="s">
        <v>13</v>
      </c>
      <c r="K6" s="5" t="s">
        <v>14</v>
      </c>
    </row>
    <row r="7" spans="1:18">
      <c r="A7" s="8">
        <f>COUNTIF(B10:M10, "&lt;&gt;*Upcoming*")</f>
        <v>5</v>
      </c>
      <c r="B7" s="8">
        <f>COUNTA(A12:A22)</f>
        <v>11</v>
      </c>
      <c r="C7" s="9">
        <f>AVERAGE(R12:R22)</f>
        <v>0.72</v>
      </c>
      <c r="D7" s="8">
        <f>COUNTIF(B12:M22, "P")</f>
        <v>35</v>
      </c>
      <c r="E7" s="8">
        <f>COUNTIF(B12:M22, "A")</f>
        <v>12</v>
      </c>
      <c r="F7" s="8">
        <f>COUNTIF(B12:M22, "X")</f>
        <v>2</v>
      </c>
      <c r="J7" s="10" t="s">
        <v>15</v>
      </c>
      <c r="K7" s="5" t="s">
        <v>16</v>
      </c>
    </row>
    <row r="8" spans="1:18">
      <c r="J8" s="11" t="s">
        <v>17</v>
      </c>
      <c r="K8" s="5" t="s">
        <v>18</v>
      </c>
    </row>
    <row r="10" spans="1:18" ht="27.95" customHeight="1">
      <c r="A10" s="12" t="s">
        <v>20</v>
      </c>
      <c r="B10" s="12" t="s">
        <v>53</v>
      </c>
      <c r="C10" s="12" t="s">
        <v>54</v>
      </c>
      <c r="D10" s="12" t="s">
        <v>55</v>
      </c>
      <c r="E10" s="12" t="s">
        <v>56</v>
      </c>
      <c r="F10" s="12" t="s">
        <v>57</v>
      </c>
      <c r="G10" s="12" t="s">
        <v>58</v>
      </c>
      <c r="H10" s="12" t="s">
        <v>59</v>
      </c>
      <c r="I10" s="12" t="s">
        <v>60</v>
      </c>
      <c r="J10" s="12" t="s">
        <v>61</v>
      </c>
      <c r="K10" s="12" t="s">
        <v>62</v>
      </c>
      <c r="L10" s="12" t="s">
        <v>63</v>
      </c>
      <c r="M10" s="12" t="s">
        <v>64</v>
      </c>
      <c r="N10" s="12" t="s">
        <v>32</v>
      </c>
      <c r="O10" s="12" t="s">
        <v>33</v>
      </c>
      <c r="P10" s="12" t="s">
        <v>34</v>
      </c>
      <c r="Q10" s="12" t="s">
        <v>35</v>
      </c>
      <c r="R10" s="12" t="s">
        <v>36</v>
      </c>
    </row>
    <row r="11" spans="1:18" ht="20.100000000000001" customHeight="1">
      <c r="A11" s="14" t="s">
        <v>37</v>
      </c>
      <c r="B11" s="4" t="s">
        <v>5</v>
      </c>
      <c r="C11" s="4" t="s">
        <v>5</v>
      </c>
      <c r="D11" s="4" t="s">
        <v>5</v>
      </c>
      <c r="E11" s="4" t="s">
        <v>5</v>
      </c>
      <c r="F11" s="4" t="s">
        <v>5</v>
      </c>
      <c r="G11" s="22"/>
      <c r="H11" s="22"/>
      <c r="I11" s="22"/>
      <c r="J11" s="22"/>
      <c r="K11" s="22"/>
      <c r="L11" s="22"/>
      <c r="M11" s="22"/>
      <c r="N11" s="13">
        <f t="shared" ref="N11:N21" si="0">COUNTIF(B11:M11, "&lt;&gt;R") - COUNTBLANK(B11:M11)</f>
        <v>5</v>
      </c>
      <c r="O11" s="13">
        <f t="shared" ref="O11:O21" si="1">COUNTIF(B11:M11, "P")</f>
        <v>5</v>
      </c>
      <c r="P11" s="13">
        <f t="shared" ref="P11:P21" si="2">COUNTIF(B11:M11, "A")</f>
        <v>0</v>
      </c>
      <c r="Q11" s="13">
        <f t="shared" ref="Q11:Q21" si="3">COUNTIF(B11:M11, "X")</f>
        <v>0</v>
      </c>
      <c r="R11" s="15">
        <f t="shared" ref="R11:R21" si="4">IFERROR(O11/N11, 0)</f>
        <v>1</v>
      </c>
    </row>
    <row r="12" spans="1:18" ht="20.100000000000001" customHeight="1">
      <c r="A12" s="17" t="s">
        <v>38</v>
      </c>
      <c r="B12" s="4" t="s">
        <v>5</v>
      </c>
      <c r="C12" s="4" t="s">
        <v>5</v>
      </c>
      <c r="D12" s="4" t="s">
        <v>5</v>
      </c>
      <c r="E12" s="4" t="s">
        <v>5</v>
      </c>
      <c r="F12" s="4" t="s">
        <v>5</v>
      </c>
      <c r="G12" s="23"/>
      <c r="H12" s="23"/>
      <c r="I12" s="23"/>
      <c r="J12" s="23"/>
      <c r="K12" s="23"/>
      <c r="L12" s="23"/>
      <c r="M12" s="23"/>
      <c r="N12" s="16">
        <f t="shared" si="0"/>
        <v>5</v>
      </c>
      <c r="O12" s="16">
        <f t="shared" si="1"/>
        <v>5</v>
      </c>
      <c r="P12" s="16">
        <f t="shared" si="2"/>
        <v>0</v>
      </c>
      <c r="Q12" s="16">
        <f t="shared" si="3"/>
        <v>0</v>
      </c>
      <c r="R12" s="18">
        <f t="shared" si="4"/>
        <v>1</v>
      </c>
    </row>
    <row r="13" spans="1:18" ht="20.100000000000001" customHeight="1">
      <c r="A13" s="14" t="s">
        <v>39</v>
      </c>
      <c r="B13" s="4" t="s">
        <v>5</v>
      </c>
      <c r="C13" s="4" t="s">
        <v>5</v>
      </c>
      <c r="D13" s="4" t="s">
        <v>5</v>
      </c>
      <c r="E13" s="4" t="s">
        <v>5</v>
      </c>
      <c r="F13" s="4" t="s">
        <v>5</v>
      </c>
      <c r="G13" s="22"/>
      <c r="H13" s="22"/>
      <c r="I13" s="22"/>
      <c r="J13" s="22"/>
      <c r="K13" s="22"/>
      <c r="L13" s="22"/>
      <c r="M13" s="22"/>
      <c r="N13" s="13">
        <f t="shared" si="0"/>
        <v>5</v>
      </c>
      <c r="O13" s="13">
        <f t="shared" si="1"/>
        <v>5</v>
      </c>
      <c r="P13" s="13">
        <f t="shared" si="2"/>
        <v>0</v>
      </c>
      <c r="Q13" s="13">
        <f t="shared" si="3"/>
        <v>0</v>
      </c>
      <c r="R13" s="15">
        <f t="shared" si="4"/>
        <v>1</v>
      </c>
    </row>
    <row r="14" spans="1:18" ht="20.100000000000001" customHeight="1">
      <c r="A14" s="17" t="s">
        <v>40</v>
      </c>
      <c r="B14" s="7" t="s">
        <v>13</v>
      </c>
      <c r="C14" s="7" t="s">
        <v>13</v>
      </c>
      <c r="D14" s="4" t="s">
        <v>5</v>
      </c>
      <c r="E14" s="4" t="s">
        <v>5</v>
      </c>
      <c r="F14" s="4" t="s">
        <v>5</v>
      </c>
      <c r="G14" s="23"/>
      <c r="H14" s="23"/>
      <c r="I14" s="23"/>
      <c r="J14" s="23"/>
      <c r="K14" s="23"/>
      <c r="L14" s="23"/>
      <c r="M14" s="23"/>
      <c r="N14" s="16">
        <f t="shared" si="0"/>
        <v>5</v>
      </c>
      <c r="O14" s="16">
        <f t="shared" si="1"/>
        <v>3</v>
      </c>
      <c r="P14" s="16">
        <f t="shared" si="2"/>
        <v>2</v>
      </c>
      <c r="Q14" s="16">
        <f t="shared" si="3"/>
        <v>0</v>
      </c>
      <c r="R14" s="18">
        <f t="shared" si="4"/>
        <v>0.6</v>
      </c>
    </row>
    <row r="15" spans="1:18" ht="20.100000000000001" customHeight="1">
      <c r="A15" s="14" t="s">
        <v>41</v>
      </c>
      <c r="B15" s="4" t="s">
        <v>5</v>
      </c>
      <c r="C15" s="7" t="s">
        <v>13</v>
      </c>
      <c r="D15" s="4" t="s">
        <v>5</v>
      </c>
      <c r="E15" s="4" t="s">
        <v>5</v>
      </c>
      <c r="F15" s="4" t="s">
        <v>5</v>
      </c>
      <c r="G15" s="22"/>
      <c r="H15" s="22"/>
      <c r="I15" s="22"/>
      <c r="J15" s="22"/>
      <c r="K15" s="22"/>
      <c r="L15" s="22"/>
      <c r="M15" s="22"/>
      <c r="N15" s="13">
        <f t="shared" si="0"/>
        <v>5</v>
      </c>
      <c r="O15" s="13">
        <f t="shared" si="1"/>
        <v>4</v>
      </c>
      <c r="P15" s="13">
        <f t="shared" si="2"/>
        <v>1</v>
      </c>
      <c r="Q15" s="13">
        <f t="shared" si="3"/>
        <v>0</v>
      </c>
      <c r="R15" s="15">
        <f t="shared" si="4"/>
        <v>0.8</v>
      </c>
    </row>
    <row r="16" spans="1:18" ht="20.100000000000001" customHeight="1">
      <c r="A16" s="17" t="s">
        <v>42</v>
      </c>
      <c r="B16" s="4" t="s">
        <v>5</v>
      </c>
      <c r="C16" s="4" t="s">
        <v>5</v>
      </c>
      <c r="D16" s="4" t="s">
        <v>5</v>
      </c>
      <c r="E16" s="4" t="s">
        <v>5</v>
      </c>
      <c r="F16" s="4" t="s">
        <v>5</v>
      </c>
      <c r="G16" s="23"/>
      <c r="H16" s="23"/>
      <c r="I16" s="23"/>
      <c r="J16" s="23"/>
      <c r="K16" s="23"/>
      <c r="L16" s="23"/>
      <c r="M16" s="23"/>
      <c r="N16" s="16">
        <f t="shared" si="0"/>
        <v>5</v>
      </c>
      <c r="O16" s="16">
        <f t="shared" si="1"/>
        <v>5</v>
      </c>
      <c r="P16" s="16">
        <f t="shared" si="2"/>
        <v>0</v>
      </c>
      <c r="Q16" s="16">
        <f t="shared" si="3"/>
        <v>0</v>
      </c>
      <c r="R16" s="18">
        <f t="shared" si="4"/>
        <v>1</v>
      </c>
    </row>
    <row r="17" spans="1:18" ht="20.100000000000001" customHeight="1">
      <c r="A17" s="14" t="s">
        <v>43</v>
      </c>
      <c r="B17" s="10" t="s">
        <v>15</v>
      </c>
      <c r="C17" s="7" t="s">
        <v>13</v>
      </c>
      <c r="D17" s="4" t="s">
        <v>5</v>
      </c>
      <c r="E17" s="4" t="s">
        <v>5</v>
      </c>
      <c r="F17" s="4" t="s">
        <v>5</v>
      </c>
      <c r="G17" s="22"/>
      <c r="H17" s="22"/>
      <c r="I17" s="22"/>
      <c r="J17" s="22"/>
      <c r="K17" s="22"/>
      <c r="L17" s="22"/>
      <c r="M17" s="22"/>
      <c r="N17" s="13">
        <f t="shared" si="0"/>
        <v>5</v>
      </c>
      <c r="O17" s="13">
        <f t="shared" si="1"/>
        <v>3</v>
      </c>
      <c r="P17" s="13">
        <f t="shared" si="2"/>
        <v>1</v>
      </c>
      <c r="Q17" s="13">
        <f t="shared" si="3"/>
        <v>1</v>
      </c>
      <c r="R17" s="15">
        <f t="shared" si="4"/>
        <v>0.6</v>
      </c>
    </row>
    <row r="18" spans="1:18" ht="20.100000000000001" customHeight="1">
      <c r="A18" s="17" t="s">
        <v>44</v>
      </c>
      <c r="B18" s="4" t="s">
        <v>5</v>
      </c>
      <c r="C18" s="4" t="s">
        <v>5</v>
      </c>
      <c r="D18" s="4" t="s">
        <v>5</v>
      </c>
      <c r="E18" s="4" t="s">
        <v>5</v>
      </c>
      <c r="F18" s="11" t="s">
        <v>17</v>
      </c>
      <c r="G18" s="11" t="s">
        <v>17</v>
      </c>
      <c r="H18" s="11" t="s">
        <v>17</v>
      </c>
      <c r="I18" s="11" t="s">
        <v>17</v>
      </c>
      <c r="J18" s="11" t="s">
        <v>17</v>
      </c>
      <c r="K18" s="11" t="s">
        <v>17</v>
      </c>
      <c r="L18" s="11" t="s">
        <v>17</v>
      </c>
      <c r="M18" s="11" t="s">
        <v>17</v>
      </c>
      <c r="N18" s="16">
        <f t="shared" si="0"/>
        <v>4</v>
      </c>
      <c r="O18" s="16">
        <f t="shared" si="1"/>
        <v>4</v>
      </c>
      <c r="P18" s="16">
        <f t="shared" si="2"/>
        <v>0</v>
      </c>
      <c r="Q18" s="16">
        <f t="shared" si="3"/>
        <v>0</v>
      </c>
      <c r="R18" s="18">
        <f t="shared" si="4"/>
        <v>1</v>
      </c>
    </row>
    <row r="19" spans="1:18" ht="20.100000000000001" customHeight="1">
      <c r="A19" s="14" t="s">
        <v>45</v>
      </c>
      <c r="B19" s="7" t="s">
        <v>13</v>
      </c>
      <c r="C19" s="7" t="s">
        <v>13</v>
      </c>
      <c r="D19" s="7" t="s">
        <v>13</v>
      </c>
      <c r="E19" s="7" t="s">
        <v>13</v>
      </c>
      <c r="F19" s="7" t="s">
        <v>13</v>
      </c>
      <c r="G19" s="22"/>
      <c r="H19" s="22"/>
      <c r="I19" s="22"/>
      <c r="J19" s="22"/>
      <c r="K19" s="22"/>
      <c r="L19" s="22"/>
      <c r="M19" s="22"/>
      <c r="N19" s="13">
        <f t="shared" si="0"/>
        <v>5</v>
      </c>
      <c r="O19" s="13">
        <f t="shared" si="1"/>
        <v>0</v>
      </c>
      <c r="P19" s="13">
        <f t="shared" si="2"/>
        <v>5</v>
      </c>
      <c r="Q19" s="13">
        <f t="shared" si="3"/>
        <v>0</v>
      </c>
      <c r="R19" s="15">
        <f t="shared" si="4"/>
        <v>0</v>
      </c>
    </row>
    <row r="20" spans="1:18" ht="20.100000000000001" customHeight="1">
      <c r="A20" s="17" t="s">
        <v>46</v>
      </c>
      <c r="B20" s="4" t="s">
        <v>5</v>
      </c>
      <c r="C20" s="4" t="s">
        <v>5</v>
      </c>
      <c r="D20" s="4" t="s">
        <v>5</v>
      </c>
      <c r="E20" s="7" t="s">
        <v>13</v>
      </c>
      <c r="F20" s="7" t="s">
        <v>13</v>
      </c>
      <c r="G20" s="23"/>
      <c r="H20" s="23"/>
      <c r="I20" s="23"/>
      <c r="J20" s="23"/>
      <c r="K20" s="23"/>
      <c r="L20" s="23"/>
      <c r="M20" s="23"/>
      <c r="N20" s="16">
        <f t="shared" si="0"/>
        <v>5</v>
      </c>
      <c r="O20" s="16">
        <f t="shared" si="1"/>
        <v>3</v>
      </c>
      <c r="P20" s="16">
        <f t="shared" si="2"/>
        <v>2</v>
      </c>
      <c r="Q20" s="16">
        <f t="shared" si="3"/>
        <v>0</v>
      </c>
      <c r="R20" s="18">
        <f t="shared" si="4"/>
        <v>0.6</v>
      </c>
    </row>
    <row r="21" spans="1:18" ht="20.100000000000001" customHeight="1">
      <c r="A21" s="14" t="s">
        <v>47</v>
      </c>
      <c r="B21" s="4" t="s">
        <v>5</v>
      </c>
      <c r="C21" s="10" t="s">
        <v>15</v>
      </c>
      <c r="D21" s="4" t="s">
        <v>5</v>
      </c>
      <c r="E21" s="7" t="s">
        <v>13</v>
      </c>
      <c r="F21" s="4" t="s">
        <v>5</v>
      </c>
      <c r="G21" s="22"/>
      <c r="H21" s="22"/>
      <c r="I21" s="22"/>
      <c r="J21" s="22"/>
      <c r="K21" s="22"/>
      <c r="L21" s="22"/>
      <c r="M21" s="22"/>
      <c r="N21" s="13">
        <f t="shared" si="0"/>
        <v>5</v>
      </c>
      <c r="O21" s="13">
        <f t="shared" si="1"/>
        <v>3</v>
      </c>
      <c r="P21" s="13">
        <f t="shared" si="2"/>
        <v>1</v>
      </c>
      <c r="Q21" s="13">
        <f t="shared" si="3"/>
        <v>1</v>
      </c>
      <c r="R21" s="15">
        <f t="shared" si="4"/>
        <v>0.6</v>
      </c>
    </row>
    <row r="22" spans="1:18" ht="21.95" customHeight="1" thickBot="1">
      <c r="A22" s="20" t="s">
        <v>48</v>
      </c>
      <c r="B22" s="21">
        <f>IFERROR(COUNTIF(B11:B21, "P") / COUNTIF(B11:B21, "&lt;&gt;R"), 0)</f>
        <v>0.72727272727272729</v>
      </c>
      <c r="C22" s="21">
        <f>IFERROR(COUNTIF(C11:C21, "P") / COUNTIF(C11:C21, "&lt;&gt;R"), 0)</f>
        <v>0.54545454545454541</v>
      </c>
      <c r="D22" s="21">
        <f>IFERROR(COUNTIF(D11:D21, "P") / COUNTIF(D11:D21, "&lt;&gt;R"), 0)</f>
        <v>0.90909090909090906</v>
      </c>
      <c r="E22" s="21">
        <f>IFERROR(COUNTIF(E11:E21, "P") / COUNTIF(E11:E21, "&lt;&gt;R"), 0)</f>
        <v>0.72727272727272729</v>
      </c>
      <c r="F22" s="21">
        <f>IFERROR(COUNTIF(F11:F21, "P") / COUNTIF(F11:F21, "&lt;&gt;R"), 0)</f>
        <v>0.8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</sheetData>
  <mergeCells count="1">
    <mergeCell ref="A5:F5"/>
  </mergeCells>
  <pageMargins left="0.75" right="0.75" top="1" bottom="1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Tekla Hicks</cp:lastModifiedBy>
  <cp:revision/>
  <dcterms:created xsi:type="dcterms:W3CDTF">2026-09-01T12:07:04Z</dcterms:created>
  <dcterms:modified xsi:type="dcterms:W3CDTF">2026-09-01T14:16:07Z</dcterms:modified>
  <cp:category/>
  <cp:contentStatus/>
</cp:coreProperties>
</file>